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35" activeTab="0"/>
  </bookViews>
  <sheets>
    <sheet name="GCP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<sst xmlns="http://schemas.openxmlformats.org/spreadsheetml/2006/main" count="65" uniqueCount="65">
  <si>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</si>
  <si>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</si>
  <si>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</si>
  <si>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</si>
  <si>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</si>
  <si>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</si>
  <si>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</si>
  <si>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</si>
  <si>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</si>
  <si>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</si>
  <si>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</si>
  <si>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</si>
  <si>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</si>
  <si>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</si>
  <si>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</si>
  <si>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</si>
  <si>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</si>
  <si>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</si>
  <si>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</si>
  <si>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</si>
  <si>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</si>
  <si>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</si>
  <si>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</si>
  <si>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</si>
  <si>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</si>
  <si>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</si>
  <si>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</si>
  <si>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</si>
  <si>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</si>
  <si>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</si>
  <si>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</si>
  <si>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</si>
  <si>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</si>
  <si>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</si>
  <si>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</si>
  <si>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</si>
  <si>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</si>
  <si>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</si>
  <si>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</si>
  <si>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</si>
  <si>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</si>
  <si>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</si>
  <si>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</si>
  <si>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</si>
  <si>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</si>
  <si>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</si>
  <si>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</si>
  <si>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</si>
  <si>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</si>
  <si>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</si>
  <si>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</si>
  <si>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</si>
  <si>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</si>
  <si>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</si>
  <si>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</si>
  <si>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</si>
  <si>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</si>
  <si>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</si>
  <si>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</si>
  <si>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</si>
  <si>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</si>
  <si>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</si>
  <si>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</si>
  <si>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</si>
  <si>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ROMITA, GTO.
GASTO POR CATEGORÍA PROGRAMÁTICA
DEL 1 DE ENERO AL 31 DE DICIEMBRE DEL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</si>
</sst>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4" fillId="0" borderId="0" xfId="0" applyFont="1" applyAlignment="1" applyProtection="1">
      <alignment/>
      <protection locked="0"/>
    </xf>
    <xf numFmtId="4" fontId="34" fillId="0" borderId="0" xfId="0" applyNumberFormat="1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left" indent="1"/>
      <protection locked="0"/>
    </xf>
    <xf numFmtId="0" fontId="6" fillId="33" borderId="11" xfId="60" applyNumberFormat="1" applyFont="1" applyFill="1" applyBorder="1" applyAlignment="1">
      <alignment horizontal="center" vertical="center" wrapText="1"/>
      <protection/>
    </xf>
    <xf numFmtId="4" fontId="6" fillId="33" borderId="11" xfId="60" applyNumberFormat="1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 locked="0"/>
    </xf>
    <xf numFmtId="0" fontId="34" fillId="0" borderId="12" xfId="0" applyFont="1" applyBorder="1" applyAlignment="1" applyProtection="1">
      <alignment/>
      <protection locked="0"/>
    </xf>
    <xf numFmtId="0" fontId="34" fillId="0" borderId="13" xfId="0" applyFont="1" applyBorder="1" applyAlignment="1" applyProtection="1">
      <alignment/>
      <protection locked="0"/>
    </xf>
    <xf numFmtId="0" fontId="34" fillId="0" borderId="14" xfId="0" applyFont="1" applyBorder="1" applyAlignment="1" applyProtection="1">
      <alignment/>
      <protection locked="0"/>
    </xf>
    <xf numFmtId="0" fontId="6" fillId="0" borderId="15" xfId="60" applyFont="1" applyFill="1" applyBorder="1" applyAlignment="1">
      <alignment horizontal="center" vertical="center"/>
      <protection/>
    </xf>
    <xf numFmtId="0" fontId="6" fillId="0" borderId="16" xfId="60" applyNumberFormat="1" applyFont="1" applyFill="1" applyBorder="1" applyAlignment="1">
      <alignment horizontal="center" vertical="center" wrapText="1"/>
      <protection/>
    </xf>
    <xf numFmtId="4" fontId="6" fillId="0" borderId="17" xfId="0" applyNumberFormat="1" applyFont="1" applyFill="1" applyBorder="1" applyAlignment="1" applyProtection="1">
      <alignment horizontal="right"/>
      <protection locked="0"/>
    </xf>
    <xf numFmtId="4" fontId="6" fillId="0" borderId="17" xfId="0" applyNumberFormat="1" applyFont="1" applyFill="1" applyBorder="1" applyAlignment="1" applyProtection="1">
      <alignment/>
      <protection locked="0"/>
    </xf>
    <xf numFmtId="4" fontId="3" fillId="0" borderId="17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0" fontId="3" fillId="0" borderId="0" xfId="6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3" fillId="0" borderId="0" xfId="59" applyFont="1" applyFill="1" applyBorder="1" applyAlignment="1" applyProtection="1">
      <alignment horizontal="left" vertical="top"/>
      <protection hidden="1"/>
    </xf>
    <xf numFmtId="4" fontId="6" fillId="0" borderId="18" xfId="0" applyNumberFormat="1" applyFont="1" applyFill="1" applyBorder="1" applyAlignment="1" applyProtection="1">
      <alignment/>
      <protection locked="0"/>
    </xf>
    <xf numFmtId="4" fontId="6" fillId="33" borderId="19" xfId="60" applyNumberFormat="1" applyFont="1" applyFill="1" applyBorder="1" applyAlignment="1">
      <alignment horizontal="center" vertical="center" wrapText="1"/>
      <protection/>
    </xf>
    <xf numFmtId="4" fontId="6" fillId="33" borderId="14" xfId="60" applyNumberFormat="1" applyFont="1" applyFill="1" applyBorder="1" applyAlignment="1">
      <alignment horizontal="center" vertical="center" wrapText="1"/>
      <protection/>
    </xf>
    <xf numFmtId="0" fontId="42" fillId="0" borderId="20" xfId="0" applyFont="1" applyBorder="1" applyAlignment="1" applyProtection="1">
      <alignment/>
      <protection locked="0"/>
    </xf>
    <xf numFmtId="0" fontId="6" fillId="33" borderId="21" xfId="60" applyFont="1" applyFill="1" applyBorder="1" applyAlignment="1" applyProtection="1">
      <alignment horizontal="center" vertical="center" wrapText="1"/>
      <protection locked="0"/>
    </xf>
    <xf numFmtId="4" fontId="6" fillId="33" borderId="16" xfId="60" applyNumberFormat="1" applyFont="1" applyFill="1" applyBorder="1" applyAlignment="1">
      <alignment horizontal="center" vertical="center" wrapText="1"/>
      <protection/>
    </xf>
    <xf numFmtId="4" fontId="6" fillId="33" borderId="18" xfId="60" applyNumberFormat="1" applyFont="1" applyFill="1" applyBorder="1" applyAlignment="1">
      <alignment horizontal="center" vertical="center" wrapText="1"/>
      <protection/>
    </xf>
    <xf numFmtId="0" fontId="6" fillId="33" borderId="14" xfId="60" applyFont="1" applyFill="1" applyBorder="1" applyAlignment="1" applyProtection="1">
      <alignment horizontal="center" vertical="center" wrapText="1"/>
      <protection locked="0"/>
    </xf>
    <xf numFmtId="0" fontId="6" fillId="33" borderId="19" xfId="60" applyFont="1" applyFill="1" applyBorder="1" applyAlignment="1" applyProtection="1">
      <alignment horizontal="center" vertical="center" wrapText="1"/>
      <protection locked="0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5" xfId="60" applyFont="1" applyFill="1" applyBorder="1" applyAlignment="1">
      <alignment horizontal="center" vertical="center"/>
      <protection/>
    </xf>
    <xf numFmtId="0" fontId="6" fillId="33" borderId="22" xfId="60" applyFont="1" applyFill="1" applyBorder="1" applyAlignment="1">
      <alignment horizontal="center" vertical="center"/>
      <protection/>
    </xf>
    <xf numFmtId="0" fontId="6" fillId="33" borderId="20" xfId="60" applyFont="1" applyFill="1" applyBorder="1" applyAlignment="1">
      <alignment horizontal="center" vertical="center"/>
      <protection/>
    </xf>
    <xf numFmtId="0" fontId="6" fillId="33" borderId="0" xfId="60" applyFont="1" applyFill="1" applyBorder="1" applyAlignment="1">
      <alignment horizontal="center" vertical="center"/>
      <protection/>
    </xf>
    <xf numFmtId="0" fontId="6" fillId="33" borderId="23" xfId="60" applyFont="1" applyFill="1" applyBorder="1" applyAlignment="1">
      <alignment horizontal="center" vertical="center"/>
      <protection/>
    </xf>
    <xf numFmtId="0" fontId="6" fillId="33" borderId="13" xfId="60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6" fillId="33" borderId="24" xfId="60" applyFont="1" applyFill="1" applyBorder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zoomScaleSheetLayoutView="90" zoomScalePageLayoutView="0" workbookViewId="0" topLeftCell="A1">
      <selection activeCell="A1" sqref="A1:I1"/>
    </sheetView>
  </sheetViews>
  <sheetFormatPr defaultColWidth="11.421875" defaultRowHeight="15"/>
  <cols>
    <col min="1" max="2" width="1.7109375" style="1" customWidth="1"/>
    <col min="3" max="3" width="62.42187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1875" style="1" customWidth="1"/>
  </cols>
  <sheetData>
    <row r="1" spans="1:9" ht="34.5" customHeight="1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75" customHeight="1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ht="11.25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1.25">
      <c r="A5" s="12"/>
      <c r="B5" s="15"/>
      <c r="C5" s="15"/>
      <c r="D5" s="16"/>
      <c r="E5" s="16"/>
      <c r="F5" s="16"/>
      <c r="G5" s="16"/>
      <c r="H5" s="16"/>
      <c r="I5" s="16"/>
    </row>
    <row r="6" spans="1:9" ht="11.25">
      <c r="A6" s="21" t="s">
        <v>29</v>
      </c>
      <c r="B6" s="8"/>
      <c r="D6" s="17"/>
      <c r="E6" s="17"/>
      <c r="F6" s="17"/>
      <c r="G6" s="17"/>
      <c r="H6" s="17"/>
      <c r="I6" s="17"/>
    </row>
    <row r="7" spans="1:9" ht="11.25">
      <c r="A7" s="27">
        <v>0</v>
      </c>
      <c r="B7" s="23" t="s">
        <v>0</v>
      </c>
      <c r="C7" s="22"/>
      <c r="D7" s="18">
        <f>SUM(D8:D9)</f>
        <v>13350000</v>
      </c>
      <c r="E7" s="18">
        <f>SUM(E8:E9)</f>
        <v>7181870.36</v>
      </c>
      <c r="F7" s="18">
        <f>SUM(F8:F9)</f>
        <v>20531870.36</v>
      </c>
      <c r="G7" s="18">
        <f>SUM(G8:G9)</f>
        <v>19976248.13</v>
      </c>
      <c r="H7" s="18">
        <f>SUM(H8:H9)</f>
        <v>18344307.17</v>
      </c>
      <c r="I7" s="18">
        <f>SUM(I8:I9)</f>
        <v>555622.2300000004</v>
      </c>
    </row>
    <row r="8" spans="1:9" ht="11.25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ht="11.25">
      <c r="A9" s="27" t="s">
        <v>49</v>
      </c>
      <c r="B9" s="9"/>
      <c r="C9" s="3" t="s">
        <v>2</v>
      </c>
      <c r="D9" s="19">
        <v>13350000</v>
      </c>
      <c r="E9" s="19">
        <v>7181870.36</v>
      </c>
      <c r="F9" s="19">
        <f>D9+E9</f>
        <v>20531870.36</v>
      </c>
      <c r="G9" s="19">
        <v>19976248.13</v>
      </c>
      <c r="H9" s="19">
        <v>18344307.17</v>
      </c>
      <c r="I9" s="19">
        <f>F9-G9</f>
        <v>555622.2300000004</v>
      </c>
    </row>
    <row r="10" spans="1:9" ht="11.25">
      <c r="A10" s="27">
        <v>0</v>
      </c>
      <c r="B10" s="23" t="s">
        <v>3</v>
      </c>
      <c r="C10" s="22"/>
      <c r="D10" s="18">
        <f>SUM(D11:D18)</f>
        <v>142888979.69</v>
      </c>
      <c r="E10" s="18">
        <f>SUM(E11:E18)</f>
        <v>78273762.35</v>
      </c>
      <c r="F10" s="18">
        <f>SUM(F11:F18)</f>
        <v>221162742.04000002</v>
      </c>
      <c r="G10" s="18">
        <f>SUM(G11:G18)</f>
        <v>186050192.91000003</v>
      </c>
      <c r="H10" s="18">
        <f>SUM(H11:H18)</f>
        <v>173618090.3</v>
      </c>
      <c r="I10" s="18">
        <f>SUM(I11:I18)</f>
        <v>35112549.13</v>
      </c>
    </row>
    <row r="11" spans="1:9" ht="11.25">
      <c r="A11" s="27" t="s">
        <v>46</v>
      </c>
      <c r="B11" s="9"/>
      <c r="C11" s="3" t="s">
        <v>4</v>
      </c>
      <c r="D11" s="19">
        <v>139839213.25</v>
      </c>
      <c r="E11" s="19">
        <v>-26749846.07</v>
      </c>
      <c r="F11" s="19">
        <f aca="true" t="shared" si="0" ref="F11:F18">D11+E11</f>
        <v>113089367.18</v>
      </c>
      <c r="G11" s="19">
        <v>95824467.39</v>
      </c>
      <c r="H11" s="19">
        <v>91536035.8</v>
      </c>
      <c r="I11" s="19">
        <f aca="true" t="shared" si="1" ref="I11:I18">F11-G11</f>
        <v>17264899.790000007</v>
      </c>
    </row>
    <row r="12" spans="1:9" ht="11.25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f t="shared" si="1"/>
        <v>0</v>
      </c>
    </row>
    <row r="13" spans="1:9" ht="11.25">
      <c r="A13" s="27" t="s">
        <v>44</v>
      </c>
      <c r="B13" s="9"/>
      <c r="C13" s="3" t="s">
        <v>6</v>
      </c>
      <c r="D13" s="19">
        <v>1318046.05</v>
      </c>
      <c r="E13" s="19">
        <v>381741.11</v>
      </c>
      <c r="F13" s="19">
        <f t="shared" si="0"/>
        <v>1699787.1600000001</v>
      </c>
      <c r="G13" s="19">
        <v>1676482.76</v>
      </c>
      <c r="H13" s="19">
        <v>1479282.76</v>
      </c>
      <c r="I13" s="19">
        <f t="shared" si="1"/>
        <v>23304.40000000014</v>
      </c>
    </row>
    <row r="14" spans="1:9" ht="11.25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0"/>
        <v>0</v>
      </c>
      <c r="G14" s="19">
        <v>0</v>
      </c>
      <c r="H14" s="19">
        <v>0</v>
      </c>
      <c r="I14" s="19">
        <f t="shared" si="1"/>
        <v>0</v>
      </c>
    </row>
    <row r="15" spans="1:9" ht="11.25">
      <c r="A15" s="27" t="s">
        <v>48</v>
      </c>
      <c r="B15" s="9"/>
      <c r="C15" s="3" t="s">
        <v>8</v>
      </c>
      <c r="D15" s="19">
        <v>1731720.39</v>
      </c>
      <c r="E15" s="19">
        <v>33511.84</v>
      </c>
      <c r="F15" s="19">
        <f t="shared" si="0"/>
        <v>1765232.23</v>
      </c>
      <c r="G15" s="19">
        <v>1214577.65</v>
      </c>
      <c r="H15" s="19">
        <v>1201185.45</v>
      </c>
      <c r="I15" s="19">
        <f t="shared" si="1"/>
        <v>550654.5800000001</v>
      </c>
    </row>
    <row r="16" spans="1:9" ht="11.25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0"/>
        <v>0</v>
      </c>
      <c r="G16" s="19">
        <v>0</v>
      </c>
      <c r="H16" s="19">
        <v>0</v>
      </c>
      <c r="I16" s="19">
        <f t="shared" si="1"/>
        <v>0</v>
      </c>
    </row>
    <row r="17" spans="1:9" ht="11.25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0"/>
        <v>0</v>
      </c>
      <c r="G17" s="19">
        <v>0</v>
      </c>
      <c r="H17" s="19">
        <v>0</v>
      </c>
      <c r="I17" s="19">
        <f t="shared" si="1"/>
        <v>0</v>
      </c>
    </row>
    <row r="18" spans="1:9" ht="11.25">
      <c r="A18" s="27" t="s">
        <v>53</v>
      </c>
      <c r="B18" s="9"/>
      <c r="C18" s="3" t="s">
        <v>11</v>
      </c>
      <c r="D18" s="19">
        <v>0</v>
      </c>
      <c r="E18" s="19">
        <v>104608355.47</v>
      </c>
      <c r="F18" s="19">
        <f t="shared" si="0"/>
        <v>104608355.47</v>
      </c>
      <c r="G18" s="19">
        <v>87334665.11</v>
      </c>
      <c r="H18" s="19">
        <v>79401586.29</v>
      </c>
      <c r="I18" s="19">
        <f t="shared" si="1"/>
        <v>17273690.36</v>
      </c>
    </row>
    <row r="19" spans="1:9" ht="11.25">
      <c r="A19" s="27">
        <v>0</v>
      </c>
      <c r="B19" s="23" t="s">
        <v>12</v>
      </c>
      <c r="C19" s="22"/>
      <c r="D19" s="18">
        <f>SUM(D20:D22)</f>
        <v>37659743.97</v>
      </c>
      <c r="E19" s="18">
        <f>SUM(E20:E22)</f>
        <v>-2155701.3</v>
      </c>
      <c r="F19" s="18">
        <f>SUM(F20:F22)</f>
        <v>35504042.67</v>
      </c>
      <c r="G19" s="18">
        <f>SUM(G20:G22)</f>
        <v>25021828.2</v>
      </c>
      <c r="H19" s="18">
        <f>SUM(H20:H22)</f>
        <v>23662887.73</v>
      </c>
      <c r="I19" s="18">
        <f>SUM(I20:I22)</f>
        <v>10482214.470000004</v>
      </c>
    </row>
    <row r="20" spans="1:9" ht="11.25">
      <c r="A20" s="27" t="s">
        <v>54</v>
      </c>
      <c r="B20" s="9"/>
      <c r="C20" s="3" t="s">
        <v>13</v>
      </c>
      <c r="D20" s="19">
        <v>36413269.24</v>
      </c>
      <c r="E20" s="19">
        <v>-2150701.3</v>
      </c>
      <c r="F20" s="19">
        <f>D20+E20</f>
        <v>34262567.940000005</v>
      </c>
      <c r="G20" s="19">
        <v>23798796.73</v>
      </c>
      <c r="H20" s="19">
        <v>22441610.26</v>
      </c>
      <c r="I20" s="19">
        <f>F20-G20</f>
        <v>10463771.210000005</v>
      </c>
    </row>
    <row r="21" spans="1:9" ht="11.25">
      <c r="A21" s="27" t="s">
        <v>43</v>
      </c>
      <c r="B21" s="9"/>
      <c r="C21" s="3" t="s">
        <v>14</v>
      </c>
      <c r="D21" s="19">
        <v>1246474.73</v>
      </c>
      <c r="E21" s="19">
        <v>-5000</v>
      </c>
      <c r="F21" s="19">
        <f>D21+E21</f>
        <v>1241474.73</v>
      </c>
      <c r="G21" s="19">
        <v>1223031.47</v>
      </c>
      <c r="H21" s="19">
        <v>1221277.47</v>
      </c>
      <c r="I21" s="19">
        <f>F21-G21</f>
        <v>18443.26000000001</v>
      </c>
    </row>
    <row r="22" spans="1:9" ht="11.25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>D22+E22</f>
        <v>0</v>
      </c>
      <c r="G22" s="19">
        <v>0</v>
      </c>
      <c r="H22" s="19">
        <v>0</v>
      </c>
      <c r="I22" s="19">
        <f>F22-G22</f>
        <v>0</v>
      </c>
    </row>
    <row r="23" spans="1:9" ht="11.25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>SUM(F24:F25)</f>
        <v>0</v>
      </c>
      <c r="G23" s="18">
        <f>SUM(G24:G25)</f>
        <v>0</v>
      </c>
      <c r="H23" s="18">
        <f>SUM(H24:H25)</f>
        <v>0</v>
      </c>
      <c r="I23" s="18">
        <f>SUM(I24:I25)</f>
        <v>0</v>
      </c>
    </row>
    <row r="24" spans="1:9" ht="11.25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>D24+E24</f>
        <v>0</v>
      </c>
      <c r="G24" s="19">
        <v>0</v>
      </c>
      <c r="H24" s="19">
        <v>0</v>
      </c>
      <c r="I24" s="19">
        <f>F24-G24</f>
        <v>0</v>
      </c>
    </row>
    <row r="25" spans="1:9" ht="11.25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>D25+E25</f>
        <v>0</v>
      </c>
      <c r="G25" s="19">
        <v>0</v>
      </c>
      <c r="H25" s="19">
        <v>0</v>
      </c>
      <c r="I25" s="19">
        <f>F25-G25</f>
        <v>0</v>
      </c>
    </row>
    <row r="26" spans="1:9" ht="11.25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>SUM(F27:F30)</f>
        <v>0</v>
      </c>
      <c r="G26" s="18">
        <f>SUM(G27:G30)</f>
        <v>0</v>
      </c>
      <c r="H26" s="18">
        <f>SUM(H27:H30)</f>
        <v>0</v>
      </c>
      <c r="I26" s="18">
        <f>SUM(I27:I30)</f>
        <v>0</v>
      </c>
    </row>
    <row r="27" spans="1:9" ht="11.25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>D27+E27</f>
        <v>0</v>
      </c>
      <c r="G27" s="19">
        <v>0</v>
      </c>
      <c r="H27" s="19">
        <v>0</v>
      </c>
      <c r="I27" s="19">
        <f>F27-G27</f>
        <v>0</v>
      </c>
    </row>
    <row r="28" spans="1:9" ht="11.25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>D28+E28</f>
        <v>0</v>
      </c>
      <c r="G28" s="19">
        <v>0</v>
      </c>
      <c r="H28" s="19">
        <v>0</v>
      </c>
      <c r="I28" s="19">
        <f>F28-G28</f>
        <v>0</v>
      </c>
    </row>
    <row r="29" spans="1:9" ht="11.25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>D29+E29</f>
        <v>0</v>
      </c>
      <c r="G29" s="19">
        <v>0</v>
      </c>
      <c r="H29" s="19">
        <v>0</v>
      </c>
      <c r="I29" s="19">
        <f>F29-G29</f>
        <v>0</v>
      </c>
    </row>
    <row r="30" spans="1:9" ht="11.25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>D30+E30</f>
        <v>0</v>
      </c>
      <c r="G30" s="19">
        <v>0</v>
      </c>
      <c r="H30" s="19">
        <v>0</v>
      </c>
      <c r="I30" s="19">
        <f>F30-G30</f>
        <v>0</v>
      </c>
    </row>
    <row r="31" spans="1:9" ht="11.25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>SUM(F32:F35)</f>
        <v>0</v>
      </c>
      <c r="G31" s="18">
        <f>SUM(G32:G35)</f>
        <v>0</v>
      </c>
      <c r="H31" s="18">
        <f>SUM(H32:H35)</f>
        <v>0</v>
      </c>
      <c r="I31" s="18">
        <f>SUM(I32:I35)</f>
        <v>0</v>
      </c>
    </row>
    <row r="32" spans="1:9" ht="11.25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>D32+E32</f>
        <v>0</v>
      </c>
      <c r="G32" s="19">
        <v>0</v>
      </c>
      <c r="H32" s="19">
        <v>0</v>
      </c>
      <c r="I32" s="19">
        <f>F32-G32</f>
        <v>0</v>
      </c>
    </row>
    <row r="33" spans="1:9" ht="11.25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>D33+E33</f>
        <v>0</v>
      </c>
      <c r="G33" s="19">
        <v>0</v>
      </c>
      <c r="H33" s="19">
        <v>0</v>
      </c>
      <c r="I33" s="19">
        <f>F33-G33</f>
        <v>0</v>
      </c>
    </row>
    <row r="34" spans="1:9" ht="11.25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>D34+E34</f>
        <v>0</v>
      </c>
      <c r="G34" s="19">
        <v>0</v>
      </c>
      <c r="H34" s="19">
        <v>0</v>
      </c>
      <c r="I34" s="19">
        <f>F34-G34</f>
        <v>0</v>
      </c>
    </row>
    <row r="35" spans="1:9" ht="11.25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>D35+E35</f>
        <v>0</v>
      </c>
      <c r="G35" s="19">
        <v>0</v>
      </c>
      <c r="H35" s="19">
        <v>0</v>
      </c>
      <c r="I35" s="19">
        <f>F35-G35</f>
        <v>0</v>
      </c>
    </row>
    <row r="36" spans="1:9" ht="11.25">
      <c r="A36" s="13"/>
      <c r="B36" s="10"/>
      <c r="C36" s="4"/>
      <c r="D36" s="20"/>
      <c r="E36" s="20"/>
      <c r="F36" s="20"/>
      <c r="G36" s="20"/>
      <c r="H36" s="20"/>
      <c r="I36" s="20"/>
    </row>
    <row r="37" spans="1:9" ht="11.25">
      <c r="A37" s="14"/>
      <c r="B37" s="11" t="s">
        <v>36</v>
      </c>
      <c r="C37" s="5"/>
      <c r="D37" s="24">
        <f>SUM(D7+D10+D19+D23+D26+D31)</f>
        <v>193898723.66</v>
      </c>
      <c r="E37" s="24">
        <f>SUM(E7+E10+E19+E23+E26+E31)</f>
        <v>83299931.41</v>
      </c>
      <c r="F37" s="24">
        <f>SUM(F7+F10+F19+F23+F26+F31)</f>
        <v>277198655.07000005</v>
      </c>
      <c r="G37" s="24">
        <f>SUM(G7+G10+G19+G23+G26+G31)</f>
        <v>231048269.24</v>
      </c>
      <c r="H37" s="24">
        <f>SUM(H7+H10+H19+H23+H26+H31)</f>
        <v>215625285.20000002</v>
      </c>
      <c r="I37" s="24">
        <f>SUM(I7+I10+I19+I23+I26+I31)</f>
        <v>46150385.830000006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</cp:lastModifiedBy>
  <cp:lastPrinted>2017-03-30T22:19:49Z</cp:lastPrinted>
  <dcterms:created xsi:type="dcterms:W3CDTF">2012-12-11T21:13:37Z</dcterms:created>
  <dcterms:modified xsi:type="dcterms:W3CDTF">2021-02-04T17:14:05Z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